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9980" windowHeight="11760" tabRatio="500"/>
  </bookViews>
  <sheets>
    <sheet name="Stan na 30.09.2024" sheetId="1" r:id="rId1"/>
  </sheets>
  <definedNames>
    <definedName name="_xlnm.Print_Area" localSheetId="0">'Stan na 30.09.2024'!$A$1:$L$45</definedName>
  </definedNames>
  <calcPr calcId="162913"/>
</workbook>
</file>

<file path=xl/calcChain.xml><?xml version="1.0" encoding="utf-8"?>
<calcChain xmlns="http://schemas.openxmlformats.org/spreadsheetml/2006/main">
  <c r="A44" i="1" l="1"/>
  <c r="A42" i="1"/>
  <c r="A41" i="1"/>
  <c r="A40" i="1"/>
  <c r="A39" i="1"/>
  <c r="A38" i="1"/>
  <c r="A36" i="1"/>
  <c r="A35" i="1"/>
  <c r="A34" i="1"/>
  <c r="A33" i="1"/>
  <c r="A32" i="1"/>
  <c r="A31" i="1"/>
  <c r="A30" i="1"/>
  <c r="A29" i="1"/>
  <c r="A28" i="1"/>
  <c r="A27" i="1"/>
  <c r="A25" i="1"/>
  <c r="A24" i="1"/>
  <c r="A23" i="1"/>
  <c r="A22" i="1"/>
  <c r="A21" i="1"/>
  <c r="A20" i="1"/>
  <c r="A19" i="1"/>
  <c r="A18" i="1"/>
  <c r="A17" i="1"/>
  <c r="A15" i="1"/>
  <c r="A14" i="1"/>
  <c r="A13" i="1"/>
  <c r="A12" i="1"/>
  <c r="A11" i="1"/>
  <c r="A10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<sst xmlns="http://schemas.openxmlformats.org/spreadsheetml/2006/main" count="93" uniqueCount="62">
  <si>
    <t>Kod TERYT</t>
  </si>
  <si>
    <t>Gmina</t>
  </si>
  <si>
    <t>Powiat</t>
  </si>
  <si>
    <t>Liczba mieszkańców</t>
  </si>
  <si>
    <t>Liczba wyborców ogółem</t>
  </si>
  <si>
    <t>Powiat grajewski</t>
  </si>
  <si>
    <t>m. Grajewo</t>
  </si>
  <si>
    <t>grajewski</t>
  </si>
  <si>
    <t>gm. Grajewo</t>
  </si>
  <si>
    <t>gm. Radziłów</t>
  </si>
  <si>
    <t>gm. Rajgród</t>
  </si>
  <si>
    <t>gm. Szczuczyn</t>
  </si>
  <si>
    <t>gm. Wąsosz</t>
  </si>
  <si>
    <t>Powiat kolneński</t>
  </si>
  <si>
    <t>m. Kolno</t>
  </si>
  <si>
    <t>kolneński</t>
  </si>
  <si>
    <t>gm. Grabowo</t>
  </si>
  <si>
    <t>gm. Kolno</t>
  </si>
  <si>
    <t>gm. Mały Płock</t>
  </si>
  <si>
    <t>gm. Stawiski</t>
  </si>
  <si>
    <t>gm. Turośl</t>
  </si>
  <si>
    <t>Powiat łomżyński</t>
  </si>
  <si>
    <t>gm. Jedwabne</t>
  </si>
  <si>
    <t>łomżyński</t>
  </si>
  <si>
    <t>gm. Łomża</t>
  </si>
  <si>
    <t>gm. Miastkowo</t>
  </si>
  <si>
    <t>gm. Nowogród</t>
  </si>
  <si>
    <t>gm. Piątnica</t>
  </si>
  <si>
    <t>gm. Przytuły</t>
  </si>
  <si>
    <t>gm. Śniadowo</t>
  </si>
  <si>
    <t>gm. Wizna</t>
  </si>
  <si>
    <t>gm. Zbójna</t>
  </si>
  <si>
    <t>Powiat wysokomazowiecki</t>
  </si>
  <si>
    <t>m. Wysokie Mazowieckie</t>
  </si>
  <si>
    <t>wysokomazowiecki</t>
  </si>
  <si>
    <t>gm. Ciechanowiec</t>
  </si>
  <si>
    <t>gm. Czyżew</t>
  </si>
  <si>
    <t>gm. Klukowo</t>
  </si>
  <si>
    <t>gm. Kobylin-Borzymy</t>
  </si>
  <si>
    <t>gm. Kulesze Kościelne</t>
  </si>
  <si>
    <t>gm. Nowe Piekuty</t>
  </si>
  <si>
    <t>gm. Sokoły</t>
  </si>
  <si>
    <t>gm. Szepietowo</t>
  </si>
  <si>
    <t>gm. Wysokie Mazowieckie</t>
  </si>
  <si>
    <t>Powiat zambrowski</t>
  </si>
  <si>
    <t>m. Zambrów</t>
  </si>
  <si>
    <t>zambrowski</t>
  </si>
  <si>
    <t>gm. Kołaki Kościelne</t>
  </si>
  <si>
    <t>gm. Rutki</t>
  </si>
  <si>
    <t>gm. Szumowo</t>
  </si>
  <si>
    <t>gm. Zambrów</t>
  </si>
  <si>
    <t>Miasto na prawach powiatu</t>
  </si>
  <si>
    <t>m. Łomża</t>
  </si>
  <si>
    <t>Łomża</t>
  </si>
  <si>
    <t>Suma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</si>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</sst>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top" wrapText="1"/>
    </xf>
    <xf numFmtId="0" fontId="2" fillId="0" borderId="0" xfId="0" applyFont="1"/>
    <xf numFmtId="0" fontId="1" fillId="0" borderId="1" xfId="0" applyFont="1" applyBorder="1" applyAlignment="1">
      <alignment horizontal="center" textRotation="90" wrapText="1"/>
    </xf>
    <xf numFmtId="0" fontId="2" fillId="0" borderId="1" xfId="0" applyFont="1" applyBorder="1"/>
    <xf numFmtId="0" fontId="0" fillId="0" borderId="1" xfId="0" applyBorder="1"/>
    <xf numFmtId="0" fontId="1" fillId="2" borderId="1" xfId="0" applyFont="1" applyFill="1" applyBorder="1" applyAlignment="1">
      <alignment horizontal="center" textRotation="90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tabSelected="1" zoomScaleNormal="100" workbookViewId="0">
      <selection activeCell="D2" sqref="D2:L45"/>
    </sheetView>
  </sheetViews>
  <sheetFormatPr defaultColWidth="9" defaultRowHeight="12.5" x14ac:dyDescent="0.25"/>
  <cols>
    <col min="1" max="1" width="9" customWidth="1"/>
    <col min="2" max="2" width="26.08984375" customWidth="1"/>
    <col min="3" max="3" width="17.08984375" customWidth="1"/>
    <col min="8" max="8" width="9" customWidth="1"/>
    <col min="12" max="12" width="12.08984375" customWidth="1"/>
  </cols>
  <sheetData>
    <row r="1" spans="1:12" s="1" customFormat="1" ht="171.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55</v>
      </c>
      <c r="G1" s="6" t="s">
        <v>56</v>
      </c>
      <c r="H1" s="6" t="s">
        <v>57</v>
      </c>
      <c r="I1" s="6" t="s">
        <v>58</v>
      </c>
      <c r="J1" s="6" t="s">
        <v>59</v>
      </c>
      <c r="K1" s="6" t="s">
        <v>60</v>
      </c>
      <c r="L1" s="6" t="s">
        <v>61</v>
      </c>
    </row>
    <row r="2" spans="1:12" s="2" customFormat="1" ht="13" x14ac:dyDescent="0.3">
      <c r="A2" s="4" t="s">
        <v>5</v>
      </c>
      <c r="B2" s="4"/>
      <c r="C2" s="4"/>
      <c r="D2" s="4">
        <v>43806</v>
      </c>
      <c r="E2" s="4">
        <v>35930</v>
      </c>
      <c r="F2" s="4">
        <v>35337</v>
      </c>
      <c r="G2" s="4">
        <v>593</v>
      </c>
      <c r="H2" s="4">
        <v>0</v>
      </c>
      <c r="I2" s="4">
        <v>0</v>
      </c>
      <c r="J2" s="4">
        <v>159</v>
      </c>
      <c r="K2" s="4">
        <v>0</v>
      </c>
      <c r="L2" s="4">
        <v>0</v>
      </c>
    </row>
    <row r="3" spans="1:12" x14ac:dyDescent="0.25">
      <c r="A3" s="5" t="str">
        <f>"200401"</f>
        <v>200401</v>
      </c>
      <c r="B3" s="5" t="s">
        <v>6</v>
      </c>
      <c r="C3" s="5" t="s">
        <v>7</v>
      </c>
      <c r="D3" s="5">
        <v>19531</v>
      </c>
      <c r="E3" s="5">
        <v>16170</v>
      </c>
      <c r="F3" s="5">
        <v>15906</v>
      </c>
      <c r="G3" s="5">
        <v>264</v>
      </c>
      <c r="H3" s="5">
        <v>0</v>
      </c>
      <c r="I3" s="5">
        <v>0</v>
      </c>
      <c r="J3" s="5">
        <v>72</v>
      </c>
      <c r="K3" s="5">
        <v>0</v>
      </c>
      <c r="L3" s="5">
        <v>0</v>
      </c>
    </row>
    <row r="4" spans="1:12" x14ac:dyDescent="0.25">
      <c r="A4" s="5" t="str">
        <f>"200402"</f>
        <v>200402</v>
      </c>
      <c r="B4" s="5" t="s">
        <v>8</v>
      </c>
      <c r="C4" s="5" t="s">
        <v>7</v>
      </c>
      <c r="D4" s="5">
        <v>5699</v>
      </c>
      <c r="E4" s="5">
        <v>4530</v>
      </c>
      <c r="F4" s="5">
        <v>4478</v>
      </c>
      <c r="G4" s="5">
        <v>52</v>
      </c>
      <c r="H4" s="5">
        <v>0</v>
      </c>
      <c r="I4" s="5">
        <v>0</v>
      </c>
      <c r="J4" s="5">
        <v>28</v>
      </c>
      <c r="K4" s="5">
        <v>0</v>
      </c>
      <c r="L4" s="5">
        <v>0</v>
      </c>
    </row>
    <row r="5" spans="1:12" x14ac:dyDescent="0.25">
      <c r="A5" s="5" t="str">
        <f>"200403"</f>
        <v>200403</v>
      </c>
      <c r="B5" s="5" t="s">
        <v>9</v>
      </c>
      <c r="C5" s="5" t="s">
        <v>7</v>
      </c>
      <c r="D5" s="5">
        <v>4503</v>
      </c>
      <c r="E5" s="5">
        <v>3671</v>
      </c>
      <c r="F5" s="5">
        <v>3609</v>
      </c>
      <c r="G5" s="5">
        <v>62</v>
      </c>
      <c r="H5" s="5">
        <v>0</v>
      </c>
      <c r="I5" s="5">
        <v>0</v>
      </c>
      <c r="J5" s="5">
        <v>10</v>
      </c>
      <c r="K5" s="5">
        <v>0</v>
      </c>
      <c r="L5" s="5">
        <v>0</v>
      </c>
    </row>
    <row r="6" spans="1:12" x14ac:dyDescent="0.25">
      <c r="A6" s="5" t="str">
        <f>"200404"</f>
        <v>200404</v>
      </c>
      <c r="B6" s="5" t="s">
        <v>10</v>
      </c>
      <c r="C6" s="5" t="s">
        <v>7</v>
      </c>
      <c r="D6" s="5">
        <v>4897</v>
      </c>
      <c r="E6" s="5">
        <v>4086</v>
      </c>
      <c r="F6" s="5">
        <v>3979</v>
      </c>
      <c r="G6" s="5">
        <v>107</v>
      </c>
      <c r="H6" s="5">
        <v>0</v>
      </c>
      <c r="I6" s="5">
        <v>0</v>
      </c>
      <c r="J6" s="5">
        <v>23</v>
      </c>
      <c r="K6" s="5">
        <v>0</v>
      </c>
      <c r="L6" s="5">
        <v>0</v>
      </c>
    </row>
    <row r="7" spans="1:12" x14ac:dyDescent="0.25">
      <c r="A7" s="5" t="str">
        <f>"200405"</f>
        <v>200405</v>
      </c>
      <c r="B7" s="5" t="s">
        <v>11</v>
      </c>
      <c r="C7" s="5" t="s">
        <v>7</v>
      </c>
      <c r="D7" s="5">
        <v>5757</v>
      </c>
      <c r="E7" s="5">
        <v>4685</v>
      </c>
      <c r="F7" s="5">
        <v>4600</v>
      </c>
      <c r="G7" s="5">
        <v>85</v>
      </c>
      <c r="H7" s="5">
        <v>0</v>
      </c>
      <c r="I7" s="5">
        <v>0</v>
      </c>
      <c r="J7" s="5">
        <v>17</v>
      </c>
      <c r="K7" s="5">
        <v>0</v>
      </c>
      <c r="L7" s="5">
        <v>0</v>
      </c>
    </row>
    <row r="8" spans="1:12" x14ac:dyDescent="0.25">
      <c r="A8" s="5" t="str">
        <f>"200406"</f>
        <v>200406</v>
      </c>
      <c r="B8" s="5" t="s">
        <v>12</v>
      </c>
      <c r="C8" s="5" t="s">
        <v>7</v>
      </c>
      <c r="D8" s="5">
        <v>3419</v>
      </c>
      <c r="E8" s="5">
        <v>2788</v>
      </c>
      <c r="F8" s="5">
        <v>2765</v>
      </c>
      <c r="G8" s="5">
        <v>23</v>
      </c>
      <c r="H8" s="5">
        <v>0</v>
      </c>
      <c r="I8" s="5">
        <v>0</v>
      </c>
      <c r="J8" s="5">
        <v>9</v>
      </c>
      <c r="K8" s="5">
        <v>0</v>
      </c>
      <c r="L8" s="5">
        <v>0</v>
      </c>
    </row>
    <row r="9" spans="1:12" s="2" customFormat="1" ht="13" x14ac:dyDescent="0.3">
      <c r="A9" s="4" t="s">
        <v>13</v>
      </c>
      <c r="B9" s="4"/>
      <c r="C9" s="4"/>
      <c r="D9" s="4">
        <v>36434</v>
      </c>
      <c r="E9" s="4">
        <v>29708</v>
      </c>
      <c r="F9" s="4">
        <v>29446</v>
      </c>
      <c r="G9" s="4">
        <v>262</v>
      </c>
      <c r="H9" s="4">
        <v>0</v>
      </c>
      <c r="I9" s="4">
        <v>0</v>
      </c>
      <c r="J9" s="4">
        <v>112</v>
      </c>
      <c r="K9" s="4">
        <v>0</v>
      </c>
      <c r="L9" s="4">
        <v>0</v>
      </c>
    </row>
    <row r="10" spans="1:12" x14ac:dyDescent="0.25">
      <c r="A10" s="5" t="str">
        <f>"200601"</f>
        <v>200601</v>
      </c>
      <c r="B10" s="5" t="s">
        <v>14</v>
      </c>
      <c r="C10" s="5" t="s">
        <v>15</v>
      </c>
      <c r="D10" s="5">
        <v>9267</v>
      </c>
      <c r="E10" s="5">
        <v>7712</v>
      </c>
      <c r="F10" s="5">
        <v>7682</v>
      </c>
      <c r="G10" s="5">
        <v>30</v>
      </c>
      <c r="H10" s="5">
        <v>0</v>
      </c>
      <c r="I10" s="5">
        <v>0</v>
      </c>
      <c r="J10" s="5">
        <v>37</v>
      </c>
      <c r="K10" s="5">
        <v>0</v>
      </c>
      <c r="L10" s="5">
        <v>0</v>
      </c>
    </row>
    <row r="11" spans="1:12" x14ac:dyDescent="0.25">
      <c r="A11" s="5" t="str">
        <f>"200602"</f>
        <v>200602</v>
      </c>
      <c r="B11" s="5" t="s">
        <v>16</v>
      </c>
      <c r="C11" s="5" t="s">
        <v>15</v>
      </c>
      <c r="D11" s="5">
        <v>3312</v>
      </c>
      <c r="E11" s="5">
        <v>2710</v>
      </c>
      <c r="F11" s="5">
        <v>2693</v>
      </c>
      <c r="G11" s="5">
        <v>17</v>
      </c>
      <c r="H11" s="5">
        <v>0</v>
      </c>
      <c r="I11" s="5">
        <v>0</v>
      </c>
      <c r="J11" s="5">
        <v>12</v>
      </c>
      <c r="K11" s="5">
        <v>0</v>
      </c>
      <c r="L11" s="5">
        <v>0</v>
      </c>
    </row>
    <row r="12" spans="1:12" x14ac:dyDescent="0.25">
      <c r="A12" s="5" t="str">
        <f>"200603"</f>
        <v>200603</v>
      </c>
      <c r="B12" s="5" t="s">
        <v>17</v>
      </c>
      <c r="C12" s="5" t="s">
        <v>15</v>
      </c>
      <c r="D12" s="5">
        <v>8367</v>
      </c>
      <c r="E12" s="5">
        <v>6672</v>
      </c>
      <c r="F12" s="5">
        <v>6612</v>
      </c>
      <c r="G12" s="5">
        <v>60</v>
      </c>
      <c r="H12" s="5">
        <v>0</v>
      </c>
      <c r="I12" s="5">
        <v>0</v>
      </c>
      <c r="J12" s="5">
        <v>20</v>
      </c>
      <c r="K12" s="5">
        <v>0</v>
      </c>
      <c r="L12" s="5">
        <v>0</v>
      </c>
    </row>
    <row r="13" spans="1:12" x14ac:dyDescent="0.25">
      <c r="A13" s="5" t="str">
        <f>"200604"</f>
        <v>200604</v>
      </c>
      <c r="B13" s="5" t="s">
        <v>18</v>
      </c>
      <c r="C13" s="5" t="s">
        <v>15</v>
      </c>
      <c r="D13" s="5">
        <v>4676</v>
      </c>
      <c r="E13" s="5">
        <v>3827</v>
      </c>
      <c r="F13" s="5">
        <v>3764</v>
      </c>
      <c r="G13" s="5">
        <v>63</v>
      </c>
      <c r="H13" s="5">
        <v>0</v>
      </c>
      <c r="I13" s="5">
        <v>0</v>
      </c>
      <c r="J13" s="5">
        <v>13</v>
      </c>
      <c r="K13" s="5">
        <v>0</v>
      </c>
      <c r="L13" s="5">
        <v>0</v>
      </c>
    </row>
    <row r="14" spans="1:12" x14ac:dyDescent="0.25">
      <c r="A14" s="5" t="str">
        <f>"200605"</f>
        <v>200605</v>
      </c>
      <c r="B14" s="5" t="s">
        <v>19</v>
      </c>
      <c r="C14" s="5" t="s">
        <v>15</v>
      </c>
      <c r="D14" s="5">
        <v>5783</v>
      </c>
      <c r="E14" s="5">
        <v>4854</v>
      </c>
      <c r="F14" s="5">
        <v>4787</v>
      </c>
      <c r="G14" s="5">
        <v>67</v>
      </c>
      <c r="H14" s="5">
        <v>0</v>
      </c>
      <c r="I14" s="5">
        <v>0</v>
      </c>
      <c r="J14" s="5">
        <v>14</v>
      </c>
      <c r="K14" s="5">
        <v>0</v>
      </c>
      <c r="L14" s="5">
        <v>0</v>
      </c>
    </row>
    <row r="15" spans="1:12" x14ac:dyDescent="0.25">
      <c r="A15" s="5" t="str">
        <f>"200606"</f>
        <v>200606</v>
      </c>
      <c r="B15" s="5" t="s">
        <v>20</v>
      </c>
      <c r="C15" s="5" t="s">
        <v>15</v>
      </c>
      <c r="D15" s="5">
        <v>5029</v>
      </c>
      <c r="E15" s="5">
        <v>3933</v>
      </c>
      <c r="F15" s="5">
        <v>3908</v>
      </c>
      <c r="G15" s="5">
        <v>25</v>
      </c>
      <c r="H15" s="5">
        <v>0</v>
      </c>
      <c r="I15" s="5">
        <v>0</v>
      </c>
      <c r="J15" s="5">
        <v>16</v>
      </c>
      <c r="K15" s="5">
        <v>0</v>
      </c>
      <c r="L15" s="5">
        <v>0</v>
      </c>
    </row>
    <row r="16" spans="1:12" s="2" customFormat="1" ht="13" x14ac:dyDescent="0.3">
      <c r="A16" s="4" t="s">
        <v>21</v>
      </c>
      <c r="B16" s="4"/>
      <c r="C16" s="4"/>
      <c r="D16" s="4">
        <v>50168</v>
      </c>
      <c r="E16" s="4">
        <v>40388</v>
      </c>
      <c r="F16" s="4">
        <v>39852</v>
      </c>
      <c r="G16" s="4">
        <v>536</v>
      </c>
      <c r="H16" s="4">
        <v>1</v>
      </c>
      <c r="I16" s="4">
        <v>0</v>
      </c>
      <c r="J16" s="4">
        <v>152</v>
      </c>
      <c r="K16" s="4">
        <v>0</v>
      </c>
      <c r="L16" s="4">
        <v>0</v>
      </c>
    </row>
    <row r="17" spans="1:12" x14ac:dyDescent="0.25">
      <c r="A17" s="5" t="str">
        <f>"200701"</f>
        <v>200701</v>
      </c>
      <c r="B17" s="5" t="s">
        <v>22</v>
      </c>
      <c r="C17" s="5" t="s">
        <v>23</v>
      </c>
      <c r="D17" s="5">
        <v>4972</v>
      </c>
      <c r="E17" s="5">
        <v>4070</v>
      </c>
      <c r="F17" s="5">
        <v>3990</v>
      </c>
      <c r="G17" s="5">
        <v>80</v>
      </c>
      <c r="H17" s="5">
        <v>0</v>
      </c>
      <c r="I17" s="5">
        <v>0</v>
      </c>
      <c r="J17" s="5">
        <v>15</v>
      </c>
      <c r="K17" s="5">
        <v>0</v>
      </c>
      <c r="L17" s="5">
        <v>0</v>
      </c>
    </row>
    <row r="18" spans="1:12" x14ac:dyDescent="0.25">
      <c r="A18" s="5" t="str">
        <f>"200702"</f>
        <v>200702</v>
      </c>
      <c r="B18" s="5" t="s">
        <v>24</v>
      </c>
      <c r="C18" s="5" t="s">
        <v>23</v>
      </c>
      <c r="D18" s="5">
        <v>11830</v>
      </c>
      <c r="E18" s="5">
        <v>9383</v>
      </c>
      <c r="F18" s="5">
        <v>9231</v>
      </c>
      <c r="G18" s="5">
        <v>152</v>
      </c>
      <c r="H18" s="5">
        <v>1</v>
      </c>
      <c r="I18" s="5">
        <v>0</v>
      </c>
      <c r="J18" s="5">
        <v>31</v>
      </c>
      <c r="K18" s="5">
        <v>0</v>
      </c>
      <c r="L18" s="5">
        <v>0</v>
      </c>
    </row>
    <row r="19" spans="1:12" x14ac:dyDescent="0.25">
      <c r="A19" s="5" t="str">
        <f>"200703"</f>
        <v>200703</v>
      </c>
      <c r="B19" s="5" t="s">
        <v>25</v>
      </c>
      <c r="C19" s="5" t="s">
        <v>23</v>
      </c>
      <c r="D19" s="5">
        <v>4082</v>
      </c>
      <c r="E19" s="5">
        <v>3240</v>
      </c>
      <c r="F19" s="5">
        <v>3203</v>
      </c>
      <c r="G19" s="5">
        <v>37</v>
      </c>
      <c r="H19" s="5">
        <v>0</v>
      </c>
      <c r="I19" s="5">
        <v>0</v>
      </c>
      <c r="J19" s="5">
        <v>10</v>
      </c>
      <c r="K19" s="5">
        <v>0</v>
      </c>
      <c r="L19" s="5">
        <v>0</v>
      </c>
    </row>
    <row r="20" spans="1:12" x14ac:dyDescent="0.25">
      <c r="A20" s="5" t="str">
        <f>"200704"</f>
        <v>200704</v>
      </c>
      <c r="B20" s="5" t="s">
        <v>26</v>
      </c>
      <c r="C20" s="5" t="s">
        <v>23</v>
      </c>
      <c r="D20" s="5">
        <v>3867</v>
      </c>
      <c r="E20" s="5">
        <v>3160</v>
      </c>
      <c r="F20" s="5">
        <v>3082</v>
      </c>
      <c r="G20" s="5">
        <v>78</v>
      </c>
      <c r="H20" s="5">
        <v>0</v>
      </c>
      <c r="I20" s="5">
        <v>0</v>
      </c>
      <c r="J20" s="5">
        <v>12</v>
      </c>
      <c r="K20" s="5">
        <v>0</v>
      </c>
      <c r="L20" s="5">
        <v>0</v>
      </c>
    </row>
    <row r="21" spans="1:12" x14ac:dyDescent="0.25">
      <c r="A21" s="5" t="str">
        <f>"200705"</f>
        <v>200705</v>
      </c>
      <c r="B21" s="5" t="s">
        <v>27</v>
      </c>
      <c r="C21" s="5" t="s">
        <v>23</v>
      </c>
      <c r="D21" s="5">
        <v>10386</v>
      </c>
      <c r="E21" s="5">
        <v>8344</v>
      </c>
      <c r="F21" s="5">
        <v>8273</v>
      </c>
      <c r="G21" s="5">
        <v>71</v>
      </c>
      <c r="H21" s="5">
        <v>0</v>
      </c>
      <c r="I21" s="5">
        <v>0</v>
      </c>
      <c r="J21" s="5">
        <v>41</v>
      </c>
      <c r="K21" s="5">
        <v>0</v>
      </c>
      <c r="L21" s="5">
        <v>0</v>
      </c>
    </row>
    <row r="22" spans="1:12" x14ac:dyDescent="0.25">
      <c r="A22" s="5" t="str">
        <f>"200706"</f>
        <v>200706</v>
      </c>
      <c r="B22" s="5" t="s">
        <v>28</v>
      </c>
      <c r="C22" s="5" t="s">
        <v>23</v>
      </c>
      <c r="D22" s="5">
        <v>2026</v>
      </c>
      <c r="E22" s="5">
        <v>1646</v>
      </c>
      <c r="F22" s="5">
        <v>1635</v>
      </c>
      <c r="G22" s="5">
        <v>11</v>
      </c>
      <c r="H22" s="5">
        <v>0</v>
      </c>
      <c r="I22" s="5">
        <v>0</v>
      </c>
      <c r="J22" s="5">
        <v>3</v>
      </c>
      <c r="K22" s="5">
        <v>0</v>
      </c>
      <c r="L22" s="5">
        <v>0</v>
      </c>
    </row>
    <row r="23" spans="1:12" x14ac:dyDescent="0.25">
      <c r="A23" s="5" t="str">
        <f>"200707"</f>
        <v>200707</v>
      </c>
      <c r="B23" s="5" t="s">
        <v>29</v>
      </c>
      <c r="C23" s="5" t="s">
        <v>23</v>
      </c>
      <c r="D23" s="5">
        <v>5178</v>
      </c>
      <c r="E23" s="5">
        <v>4147</v>
      </c>
      <c r="F23" s="5">
        <v>4120</v>
      </c>
      <c r="G23" s="5">
        <v>27</v>
      </c>
      <c r="H23" s="5">
        <v>0</v>
      </c>
      <c r="I23" s="5">
        <v>0</v>
      </c>
      <c r="J23" s="5">
        <v>9</v>
      </c>
      <c r="K23" s="5">
        <v>0</v>
      </c>
      <c r="L23" s="5">
        <v>0</v>
      </c>
    </row>
    <row r="24" spans="1:12" x14ac:dyDescent="0.25">
      <c r="A24" s="5" t="str">
        <f>"200708"</f>
        <v>200708</v>
      </c>
      <c r="B24" s="5" t="s">
        <v>30</v>
      </c>
      <c r="C24" s="5" t="s">
        <v>23</v>
      </c>
      <c r="D24" s="5">
        <v>3814</v>
      </c>
      <c r="E24" s="5">
        <v>3105</v>
      </c>
      <c r="F24" s="5">
        <v>3049</v>
      </c>
      <c r="G24" s="5">
        <v>56</v>
      </c>
      <c r="H24" s="5">
        <v>0</v>
      </c>
      <c r="I24" s="5">
        <v>0</v>
      </c>
      <c r="J24" s="5">
        <v>13</v>
      </c>
      <c r="K24" s="5">
        <v>0</v>
      </c>
      <c r="L24" s="5">
        <v>0</v>
      </c>
    </row>
    <row r="25" spans="1:12" x14ac:dyDescent="0.25">
      <c r="A25" s="5" t="str">
        <f>"200709"</f>
        <v>200709</v>
      </c>
      <c r="B25" s="5" t="s">
        <v>31</v>
      </c>
      <c r="C25" s="5" t="s">
        <v>23</v>
      </c>
      <c r="D25" s="5">
        <v>4013</v>
      </c>
      <c r="E25" s="5">
        <v>3293</v>
      </c>
      <c r="F25" s="5">
        <v>3269</v>
      </c>
      <c r="G25" s="5">
        <v>24</v>
      </c>
      <c r="H25" s="5">
        <v>0</v>
      </c>
      <c r="I25" s="5">
        <v>0</v>
      </c>
      <c r="J25" s="5">
        <v>18</v>
      </c>
      <c r="K25" s="5">
        <v>0</v>
      </c>
      <c r="L25" s="5">
        <v>0</v>
      </c>
    </row>
    <row r="26" spans="1:12" s="2" customFormat="1" ht="13" x14ac:dyDescent="0.3">
      <c r="A26" s="4" t="s">
        <v>32</v>
      </c>
      <c r="B26" s="4"/>
      <c r="C26" s="4"/>
      <c r="D26" s="4">
        <v>54392</v>
      </c>
      <c r="E26" s="4">
        <v>43980</v>
      </c>
      <c r="F26" s="4">
        <v>43519</v>
      </c>
      <c r="G26" s="4">
        <v>461</v>
      </c>
      <c r="H26" s="4">
        <v>0</v>
      </c>
      <c r="I26" s="4">
        <v>0</v>
      </c>
      <c r="J26" s="4">
        <v>141</v>
      </c>
      <c r="K26" s="4">
        <v>0</v>
      </c>
      <c r="L26" s="4">
        <v>0</v>
      </c>
    </row>
    <row r="27" spans="1:12" x14ac:dyDescent="0.25">
      <c r="A27" s="5" t="str">
        <f>"201301"</f>
        <v>201301</v>
      </c>
      <c r="B27" s="5" t="s">
        <v>33</v>
      </c>
      <c r="C27" s="5" t="s">
        <v>34</v>
      </c>
      <c r="D27" s="5">
        <v>8903</v>
      </c>
      <c r="E27" s="5">
        <v>7163</v>
      </c>
      <c r="F27" s="5">
        <v>7088</v>
      </c>
      <c r="G27" s="5">
        <v>75</v>
      </c>
      <c r="H27" s="5">
        <v>0</v>
      </c>
      <c r="I27" s="5">
        <v>0</v>
      </c>
      <c r="J27" s="5">
        <v>19</v>
      </c>
      <c r="K27" s="5">
        <v>0</v>
      </c>
      <c r="L27" s="5">
        <v>0</v>
      </c>
    </row>
    <row r="28" spans="1:12" x14ac:dyDescent="0.25">
      <c r="A28" s="5" t="str">
        <f>"201302"</f>
        <v>201302</v>
      </c>
      <c r="B28" s="5" t="s">
        <v>35</v>
      </c>
      <c r="C28" s="5" t="s">
        <v>34</v>
      </c>
      <c r="D28" s="5">
        <v>8142</v>
      </c>
      <c r="E28" s="5">
        <v>6793</v>
      </c>
      <c r="F28" s="5">
        <v>6663</v>
      </c>
      <c r="G28" s="5">
        <v>130</v>
      </c>
      <c r="H28" s="5">
        <v>0</v>
      </c>
      <c r="I28" s="5">
        <v>0</v>
      </c>
      <c r="J28" s="5">
        <v>45</v>
      </c>
      <c r="K28" s="5">
        <v>0</v>
      </c>
      <c r="L28" s="5">
        <v>0</v>
      </c>
    </row>
    <row r="29" spans="1:12" x14ac:dyDescent="0.25">
      <c r="A29" s="5" t="str">
        <f>"201303"</f>
        <v>201303</v>
      </c>
      <c r="B29" s="5" t="s">
        <v>36</v>
      </c>
      <c r="C29" s="5" t="s">
        <v>34</v>
      </c>
      <c r="D29" s="5">
        <v>6189</v>
      </c>
      <c r="E29" s="5">
        <v>4956</v>
      </c>
      <c r="F29" s="5">
        <v>4901</v>
      </c>
      <c r="G29" s="5">
        <v>55</v>
      </c>
      <c r="H29" s="5">
        <v>0</v>
      </c>
      <c r="I29" s="5">
        <v>0</v>
      </c>
      <c r="J29" s="5">
        <v>10</v>
      </c>
      <c r="K29" s="5">
        <v>0</v>
      </c>
      <c r="L29" s="5">
        <v>0</v>
      </c>
    </row>
    <row r="30" spans="1:12" x14ac:dyDescent="0.25">
      <c r="A30" s="5" t="str">
        <f>"201304"</f>
        <v>201304</v>
      </c>
      <c r="B30" s="5" t="s">
        <v>37</v>
      </c>
      <c r="C30" s="5" t="s">
        <v>34</v>
      </c>
      <c r="D30" s="5">
        <v>4087</v>
      </c>
      <c r="E30" s="5">
        <v>3317</v>
      </c>
      <c r="F30" s="5">
        <v>3305</v>
      </c>
      <c r="G30" s="5">
        <v>12</v>
      </c>
      <c r="H30" s="5">
        <v>0</v>
      </c>
      <c r="I30" s="5">
        <v>0</v>
      </c>
      <c r="J30" s="5">
        <v>9</v>
      </c>
      <c r="K30" s="5">
        <v>0</v>
      </c>
      <c r="L30" s="5">
        <v>0</v>
      </c>
    </row>
    <row r="31" spans="1:12" x14ac:dyDescent="0.25">
      <c r="A31" s="5" t="str">
        <f>"201305"</f>
        <v>201305</v>
      </c>
      <c r="B31" s="5" t="s">
        <v>38</v>
      </c>
      <c r="C31" s="5" t="s">
        <v>34</v>
      </c>
      <c r="D31" s="5">
        <v>3055</v>
      </c>
      <c r="E31" s="5">
        <v>2544</v>
      </c>
      <c r="F31" s="5">
        <v>2524</v>
      </c>
      <c r="G31" s="5">
        <v>20</v>
      </c>
      <c r="H31" s="5">
        <v>0</v>
      </c>
      <c r="I31" s="5">
        <v>0</v>
      </c>
      <c r="J31" s="5">
        <v>6</v>
      </c>
      <c r="K31" s="5">
        <v>0</v>
      </c>
      <c r="L31" s="5">
        <v>0</v>
      </c>
    </row>
    <row r="32" spans="1:12" x14ac:dyDescent="0.25">
      <c r="A32" s="5" t="str">
        <f>"201306"</f>
        <v>201306</v>
      </c>
      <c r="B32" s="5" t="s">
        <v>39</v>
      </c>
      <c r="C32" s="5" t="s">
        <v>34</v>
      </c>
      <c r="D32" s="5">
        <v>2952</v>
      </c>
      <c r="E32" s="5">
        <v>2360</v>
      </c>
      <c r="F32" s="5">
        <v>2332</v>
      </c>
      <c r="G32" s="5">
        <v>28</v>
      </c>
      <c r="H32" s="5">
        <v>0</v>
      </c>
      <c r="I32" s="5">
        <v>0</v>
      </c>
      <c r="J32" s="5">
        <v>6</v>
      </c>
      <c r="K32" s="5">
        <v>0</v>
      </c>
      <c r="L32" s="5">
        <v>0</v>
      </c>
    </row>
    <row r="33" spans="1:12" x14ac:dyDescent="0.25">
      <c r="A33" s="5" t="str">
        <f>"201307"</f>
        <v>201307</v>
      </c>
      <c r="B33" s="5" t="s">
        <v>40</v>
      </c>
      <c r="C33" s="5" t="s">
        <v>34</v>
      </c>
      <c r="D33" s="5">
        <v>3737</v>
      </c>
      <c r="E33" s="5">
        <v>3033</v>
      </c>
      <c r="F33" s="5">
        <v>2993</v>
      </c>
      <c r="G33" s="5">
        <v>40</v>
      </c>
      <c r="H33" s="5">
        <v>0</v>
      </c>
      <c r="I33" s="5">
        <v>0</v>
      </c>
      <c r="J33" s="5">
        <v>7</v>
      </c>
      <c r="K33" s="5">
        <v>0</v>
      </c>
      <c r="L33" s="5">
        <v>0</v>
      </c>
    </row>
    <row r="34" spans="1:12" x14ac:dyDescent="0.25">
      <c r="A34" s="5" t="str">
        <f>"201308"</f>
        <v>201308</v>
      </c>
      <c r="B34" s="5" t="s">
        <v>41</v>
      </c>
      <c r="C34" s="5" t="s">
        <v>34</v>
      </c>
      <c r="D34" s="5">
        <v>5437</v>
      </c>
      <c r="E34" s="5">
        <v>4373</v>
      </c>
      <c r="F34" s="5">
        <v>4336</v>
      </c>
      <c r="G34" s="5">
        <v>37</v>
      </c>
      <c r="H34" s="5">
        <v>0</v>
      </c>
      <c r="I34" s="5">
        <v>0</v>
      </c>
      <c r="J34" s="5">
        <v>10</v>
      </c>
      <c r="K34" s="5">
        <v>0</v>
      </c>
      <c r="L34" s="5">
        <v>0</v>
      </c>
    </row>
    <row r="35" spans="1:12" x14ac:dyDescent="0.25">
      <c r="A35" s="5" t="str">
        <f>"201309"</f>
        <v>201309</v>
      </c>
      <c r="B35" s="5" t="s">
        <v>42</v>
      </c>
      <c r="C35" s="5" t="s">
        <v>34</v>
      </c>
      <c r="D35" s="5">
        <v>6447</v>
      </c>
      <c r="E35" s="5">
        <v>5239</v>
      </c>
      <c r="F35" s="5">
        <v>5200</v>
      </c>
      <c r="G35" s="5">
        <v>39</v>
      </c>
      <c r="H35" s="5">
        <v>0</v>
      </c>
      <c r="I35" s="5">
        <v>0</v>
      </c>
      <c r="J35" s="5">
        <v>13</v>
      </c>
      <c r="K35" s="5">
        <v>0</v>
      </c>
      <c r="L35" s="5">
        <v>0</v>
      </c>
    </row>
    <row r="36" spans="1:12" x14ac:dyDescent="0.25">
      <c r="A36" s="5" t="str">
        <f>"201310"</f>
        <v>201310</v>
      </c>
      <c r="B36" s="5" t="s">
        <v>43</v>
      </c>
      <c r="C36" s="5" t="s">
        <v>34</v>
      </c>
      <c r="D36" s="5">
        <v>5443</v>
      </c>
      <c r="E36" s="5">
        <v>4202</v>
      </c>
      <c r="F36" s="5">
        <v>4177</v>
      </c>
      <c r="G36" s="5">
        <v>25</v>
      </c>
      <c r="H36" s="5">
        <v>0</v>
      </c>
      <c r="I36" s="5">
        <v>0</v>
      </c>
      <c r="J36" s="5">
        <v>16</v>
      </c>
      <c r="K36" s="5">
        <v>0</v>
      </c>
      <c r="L36" s="5">
        <v>0</v>
      </c>
    </row>
    <row r="37" spans="1:12" s="2" customFormat="1" ht="13" x14ac:dyDescent="0.3">
      <c r="A37" s="4" t="s">
        <v>44</v>
      </c>
      <c r="B37" s="4"/>
      <c r="C37" s="4"/>
      <c r="D37" s="4">
        <v>40791</v>
      </c>
      <c r="E37" s="4">
        <v>33239</v>
      </c>
      <c r="F37" s="4">
        <v>32945</v>
      </c>
      <c r="G37" s="4">
        <v>294</v>
      </c>
      <c r="H37" s="4">
        <v>0</v>
      </c>
      <c r="I37" s="4">
        <v>0</v>
      </c>
      <c r="J37" s="4">
        <v>113</v>
      </c>
      <c r="K37" s="4">
        <v>0</v>
      </c>
      <c r="L37" s="4">
        <v>0</v>
      </c>
    </row>
    <row r="38" spans="1:12" x14ac:dyDescent="0.25">
      <c r="A38" s="5" t="str">
        <f>"201401"</f>
        <v>201401</v>
      </c>
      <c r="B38" s="5" t="s">
        <v>45</v>
      </c>
      <c r="C38" s="5" t="s">
        <v>46</v>
      </c>
      <c r="D38" s="5">
        <v>19978</v>
      </c>
      <c r="E38" s="5">
        <v>16494</v>
      </c>
      <c r="F38" s="5">
        <v>16377</v>
      </c>
      <c r="G38" s="5">
        <v>117</v>
      </c>
      <c r="H38" s="5">
        <v>0</v>
      </c>
      <c r="I38" s="5">
        <v>0</v>
      </c>
      <c r="J38" s="5">
        <v>59</v>
      </c>
      <c r="K38" s="5">
        <v>0</v>
      </c>
      <c r="L38" s="5">
        <v>0</v>
      </c>
    </row>
    <row r="39" spans="1:12" x14ac:dyDescent="0.25">
      <c r="A39" s="5" t="str">
        <f>"201402"</f>
        <v>201402</v>
      </c>
      <c r="B39" s="5" t="s">
        <v>47</v>
      </c>
      <c r="C39" s="5" t="s">
        <v>46</v>
      </c>
      <c r="D39" s="5">
        <v>2271</v>
      </c>
      <c r="E39" s="5">
        <v>1836</v>
      </c>
      <c r="F39" s="5">
        <v>1794</v>
      </c>
      <c r="G39" s="5">
        <v>42</v>
      </c>
      <c r="H39" s="5">
        <v>0</v>
      </c>
      <c r="I39" s="5">
        <v>0</v>
      </c>
      <c r="J39" s="5">
        <v>3</v>
      </c>
      <c r="K39" s="5">
        <v>0</v>
      </c>
      <c r="L39" s="5">
        <v>0</v>
      </c>
    </row>
    <row r="40" spans="1:12" x14ac:dyDescent="0.25">
      <c r="A40" s="5" t="str">
        <f>"201403"</f>
        <v>201403</v>
      </c>
      <c r="B40" s="5" t="s">
        <v>48</v>
      </c>
      <c r="C40" s="5" t="s">
        <v>46</v>
      </c>
      <c r="D40" s="5">
        <v>5224</v>
      </c>
      <c r="E40" s="5">
        <v>4240</v>
      </c>
      <c r="F40" s="5">
        <v>4193</v>
      </c>
      <c r="G40" s="5">
        <v>47</v>
      </c>
      <c r="H40" s="5">
        <v>0</v>
      </c>
      <c r="I40" s="5">
        <v>0</v>
      </c>
      <c r="J40" s="5">
        <v>10</v>
      </c>
      <c r="K40" s="5">
        <v>0</v>
      </c>
      <c r="L40" s="5">
        <v>0</v>
      </c>
    </row>
    <row r="41" spans="1:12" x14ac:dyDescent="0.25">
      <c r="A41" s="5" t="str">
        <f>"201404"</f>
        <v>201404</v>
      </c>
      <c r="B41" s="5" t="s">
        <v>49</v>
      </c>
      <c r="C41" s="5" t="s">
        <v>46</v>
      </c>
      <c r="D41" s="5">
        <v>4678</v>
      </c>
      <c r="E41" s="5">
        <v>3758</v>
      </c>
      <c r="F41" s="5">
        <v>3701</v>
      </c>
      <c r="G41" s="5">
        <v>57</v>
      </c>
      <c r="H41" s="5">
        <v>0</v>
      </c>
      <c r="I41" s="5">
        <v>0</v>
      </c>
      <c r="J41" s="5">
        <v>8</v>
      </c>
      <c r="K41" s="5">
        <v>0</v>
      </c>
      <c r="L41" s="5">
        <v>0</v>
      </c>
    </row>
    <row r="42" spans="1:12" x14ac:dyDescent="0.25">
      <c r="A42" s="5" t="str">
        <f>"201405"</f>
        <v>201405</v>
      </c>
      <c r="B42" s="5" t="s">
        <v>50</v>
      </c>
      <c r="C42" s="5" t="s">
        <v>46</v>
      </c>
      <c r="D42" s="5">
        <v>8640</v>
      </c>
      <c r="E42" s="5">
        <v>6911</v>
      </c>
      <c r="F42" s="5">
        <v>6880</v>
      </c>
      <c r="G42" s="5">
        <v>31</v>
      </c>
      <c r="H42" s="5">
        <v>0</v>
      </c>
      <c r="I42" s="5">
        <v>0</v>
      </c>
      <c r="J42" s="5">
        <v>33</v>
      </c>
      <c r="K42" s="5">
        <v>0</v>
      </c>
      <c r="L42" s="5">
        <v>0</v>
      </c>
    </row>
    <row r="43" spans="1:12" s="2" customFormat="1" ht="13" x14ac:dyDescent="0.3">
      <c r="A43" s="4" t="s">
        <v>51</v>
      </c>
      <c r="B43" s="4"/>
      <c r="C43" s="4"/>
      <c r="D43" s="5"/>
      <c r="E43" s="5"/>
      <c r="F43" s="5"/>
      <c r="G43" s="5"/>
      <c r="H43" s="5"/>
      <c r="I43" s="5"/>
      <c r="J43" s="5"/>
      <c r="K43" s="5"/>
      <c r="L43" s="4"/>
    </row>
    <row r="44" spans="1:12" s="2" customFormat="1" ht="13" x14ac:dyDescent="0.3">
      <c r="A44" s="4" t="str">
        <f>"206201"</f>
        <v>206201</v>
      </c>
      <c r="B44" s="4" t="s">
        <v>52</v>
      </c>
      <c r="C44" s="4" t="s">
        <v>53</v>
      </c>
      <c r="D44" s="4">
        <v>55181</v>
      </c>
      <c r="E44" s="4">
        <v>45473</v>
      </c>
      <c r="F44" s="4">
        <v>45140</v>
      </c>
      <c r="G44" s="4">
        <v>333</v>
      </c>
      <c r="H44" s="4">
        <v>0</v>
      </c>
      <c r="I44" s="4">
        <v>0</v>
      </c>
      <c r="J44" s="4">
        <v>248</v>
      </c>
      <c r="K44" s="4">
        <v>0</v>
      </c>
      <c r="L44" s="4">
        <v>0</v>
      </c>
    </row>
    <row r="45" spans="1:12" s="2" customFormat="1" ht="13" x14ac:dyDescent="0.3">
      <c r="A45" s="4" t="s">
        <v>54</v>
      </c>
      <c r="B45" s="4"/>
      <c r="C45" s="4"/>
      <c r="D45" s="4">
        <v>280772</v>
      </c>
      <c r="E45" s="4">
        <v>228718</v>
      </c>
      <c r="F45" s="4">
        <v>226239</v>
      </c>
      <c r="G45" s="4">
        <v>2479</v>
      </c>
      <c r="H45" s="4">
        <v>1</v>
      </c>
      <c r="I45" s="4">
        <v>0</v>
      </c>
      <c r="J45" s="4">
        <v>925</v>
      </c>
      <c r="K45" s="4">
        <v>0</v>
      </c>
      <c r="L45" s="4">
        <v>0</v>
      </c>
    </row>
    <row r="49" spans="4:19" ht="13" x14ac:dyDescent="0.3">
      <c r="D49" s="2"/>
      <c r="E49" s="2"/>
      <c r="F49" s="2"/>
      <c r="G49" s="2"/>
      <c r="H49" s="2"/>
      <c r="I49" s="2"/>
      <c r="J49" s="2"/>
      <c r="K49" s="2"/>
      <c r="L49" s="2"/>
      <c r="N49" s="2"/>
      <c r="O49" s="2"/>
      <c r="P49" s="2"/>
      <c r="Q49" s="2"/>
      <c r="R49" s="2"/>
      <c r="S49" s="2"/>
    </row>
    <row r="50" spans="4:19" ht="13" x14ac:dyDescent="0.3">
      <c r="D50" s="2"/>
      <c r="E50" s="2"/>
      <c r="F50" s="2"/>
      <c r="G50" s="2"/>
      <c r="H50" s="2"/>
      <c r="I50" s="2"/>
      <c r="J50" s="2"/>
      <c r="K50" s="2"/>
      <c r="L50" s="2"/>
      <c r="N50" s="2"/>
      <c r="O50" s="2"/>
      <c r="P50" s="2"/>
      <c r="Q50" s="2"/>
      <c r="R50" s="2"/>
      <c r="S50" s="2"/>
    </row>
  </sheetData>
  <sheetProtection selectLockedCells="1" selectUnlockedCells="1"/>
  <phoneticPr fontId="0" type="noConversion"/>
  <pageMargins left="0.23622047244094491" right="0.23622047244094491" top="0.74803149606299213" bottom="0.74803149606299213" header="0.31496062992125984" footer="0.31496062992125984"/>
  <pageSetup paperSize="9" scale="74" firstPageNumber="0" fitToHeight="0" orientation="portrait" horizontalDpi="300" verticalDpi="300" r:id="rId1"/>
  <headerFooter alignWithMargins="0">
    <oddHeader>&amp;LDelegatura KBW w Łomży - dane za IV kwartał 2024 r.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Stan na 30.09.2024</vt:lpstr>
      <vt:lpstr>'Stan na 30.09.2024'!Obszar_wydruku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Łada</dc:creator>
  <cp:lastModifiedBy>Tomasz Łada</cp:lastModifiedBy>
  <cp:lastPrinted>2025-02-17T10:07:18Z</cp:lastPrinted>
  <dcterms:created xsi:type="dcterms:W3CDTF">2018-04-16T08:52:26Z</dcterms:created>
  <dcterms:modified xsi:type="dcterms:W3CDTF">2025-02-17T10:07:21Z</dcterms:modified>
</cp:coreProperties>
</file>